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EQUUS EXCEL/FEMUR ACTUELS/"/>
    </mc:Choice>
  </mc:AlternateContent>
  <xr:revisionPtr revIDLastSave="0" documentId="13_ncr:40009_{7245A6DB-5112-6A4D-BFCB-6FBC5BBEF89A}" xr6:coauthVersionLast="47" xr6:coauthVersionMax="47" xr10:uidLastSave="{00000000-0000-0000-0000-000000000000}"/>
  <bookViews>
    <workbookView xWindow="6780" yWindow="460" windowWidth="28360" windowHeight="15380" tabRatio="308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1" i="1" l="1"/>
  <c r="X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B30" i="1"/>
  <c r="C18" i="1"/>
  <c r="I18" i="1" s="1"/>
  <c r="D18" i="1"/>
  <c r="E18" i="1"/>
  <c r="C19" i="1"/>
  <c r="I19" i="1"/>
  <c r="D19" i="1"/>
  <c r="E19" i="1"/>
  <c r="C20" i="1"/>
  <c r="I20" i="1"/>
  <c r="D20" i="1"/>
  <c r="J20" i="1" s="1"/>
  <c r="E20" i="1"/>
  <c r="K20" i="1" s="1"/>
  <c r="C21" i="1"/>
  <c r="I21" i="1"/>
  <c r="D21" i="1"/>
  <c r="J21" i="1" s="1"/>
  <c r="E21" i="1"/>
  <c r="K21" i="1" s="1"/>
  <c r="C22" i="1"/>
  <c r="I22" i="1"/>
  <c r="D22" i="1"/>
  <c r="E22" i="1"/>
  <c r="C23" i="1"/>
  <c r="I23" i="1"/>
  <c r="D23" i="1"/>
  <c r="J23" i="1" s="1"/>
  <c r="E23" i="1"/>
  <c r="K23" i="1" s="1"/>
  <c r="C24" i="1"/>
  <c r="I24" i="1"/>
  <c r="D24" i="1"/>
  <c r="J24" i="1" s="1"/>
  <c r="E24" i="1"/>
  <c r="K24" i="1" s="1"/>
  <c r="C25" i="1"/>
  <c r="I25" i="1"/>
  <c r="D25" i="1"/>
  <c r="E25" i="1"/>
  <c r="E17" i="1"/>
  <c r="C17" i="1"/>
  <c r="G17" i="1" s="1"/>
  <c r="I17" i="1"/>
  <c r="D17" i="1"/>
  <c r="J17" i="1" s="1"/>
  <c r="B18" i="1"/>
  <c r="F18" i="1"/>
  <c r="G18" i="1" s="1"/>
  <c r="B19" i="1"/>
  <c r="F19" i="1"/>
  <c r="B20" i="1"/>
  <c r="F20" i="1"/>
  <c r="G20" i="1" s="1"/>
  <c r="B21" i="1"/>
  <c r="F21" i="1"/>
  <c r="G21" i="1" s="1"/>
  <c r="B22" i="1"/>
  <c r="F22" i="1"/>
  <c r="G22" i="1"/>
  <c r="B23" i="1"/>
  <c r="F23" i="1"/>
  <c r="B24" i="1"/>
  <c r="F24" i="1"/>
  <c r="G24" i="1"/>
  <c r="B25" i="1"/>
  <c r="F25" i="1"/>
  <c r="F17" i="1"/>
  <c r="B17" i="1"/>
  <c r="K18" i="1" l="1"/>
  <c r="J18" i="1"/>
  <c r="K17" i="1"/>
  <c r="K25" i="1"/>
  <c r="G19" i="1"/>
  <c r="G23" i="1"/>
  <c r="K22" i="1"/>
  <c r="K19" i="1"/>
  <c r="G25" i="1"/>
  <c r="J25" i="1"/>
  <c r="J22" i="1"/>
  <c r="J19" i="1"/>
</calcChain>
</file>

<file path=xl/sharedStrings.xml><?xml version="1.0" encoding="utf-8"?>
<sst xmlns="http://schemas.openxmlformats.org/spreadsheetml/2006/main" count="174" uniqueCount="75">
  <si>
    <t>Code</t>
  </si>
  <si>
    <t>Collection</t>
  </si>
  <si>
    <t>No Cat</t>
  </si>
  <si>
    <t>Origin/ Std</t>
  </si>
  <si>
    <t>Sex</t>
  </si>
  <si>
    <t>Age</t>
  </si>
  <si>
    <t>HP 1</t>
  </si>
  <si>
    <t>HP 2</t>
  </si>
  <si>
    <t>HP 3</t>
  </si>
  <si>
    <t>HP 7</t>
  </si>
  <si>
    <t>HP 8</t>
  </si>
  <si>
    <t>HP 9</t>
  </si>
  <si>
    <t>HP 12</t>
  </si>
  <si>
    <t>HP 13</t>
  </si>
  <si>
    <t>HP 15</t>
  </si>
  <si>
    <t>HP 16</t>
  </si>
  <si>
    <t>HP 17</t>
  </si>
  <si>
    <t>HP 19</t>
  </si>
  <si>
    <t>HP 20</t>
  </si>
  <si>
    <t>HP 21</t>
  </si>
  <si>
    <t>HP 22</t>
  </si>
  <si>
    <t>AC</t>
  </si>
  <si>
    <t xml:space="preserve">AC </t>
  </si>
  <si>
    <t xml:space="preserve">LD </t>
  </si>
  <si>
    <t>AM</t>
  </si>
  <si>
    <t xml:space="preserve">LY </t>
  </si>
  <si>
    <t>KI</t>
  </si>
  <si>
    <t>HA</t>
  </si>
  <si>
    <t>NY</t>
  </si>
  <si>
    <t>YA</t>
  </si>
  <si>
    <t>CH</t>
  </si>
  <si>
    <t>1893.509</t>
  </si>
  <si>
    <t>1901.9</t>
  </si>
  <si>
    <t>1902.487</t>
  </si>
  <si>
    <t>Iran</t>
  </si>
  <si>
    <t>Zoo</t>
  </si>
  <si>
    <t>M</t>
  </si>
  <si>
    <t>F</t>
  </si>
  <si>
    <t>Old</t>
  </si>
  <si>
    <t>HP 23</t>
  </si>
  <si>
    <t>HP 28</t>
  </si>
  <si>
    <t>HP 29</t>
  </si>
  <si>
    <t>HP 30</t>
  </si>
  <si>
    <t>HP 31</t>
  </si>
  <si>
    <t>HP 32</t>
  </si>
  <si>
    <t>HP 33</t>
  </si>
  <si>
    <t>HP 34</t>
  </si>
  <si>
    <t>HP 35</t>
  </si>
  <si>
    <t>HP 36</t>
  </si>
  <si>
    <t>HP 37</t>
  </si>
  <si>
    <t>HP 40</t>
  </si>
  <si>
    <t>HP 41</t>
  </si>
  <si>
    <t>HP 48</t>
  </si>
  <si>
    <t>HP 49</t>
  </si>
  <si>
    <t>HP 51</t>
  </si>
  <si>
    <t>BO</t>
  </si>
  <si>
    <t>WA</t>
  </si>
  <si>
    <t>MU</t>
  </si>
  <si>
    <t>1978.50</t>
  </si>
  <si>
    <t>1965.207</t>
  </si>
  <si>
    <t>1980.67</t>
  </si>
  <si>
    <t>1983.72</t>
  </si>
  <si>
    <t>Std 56</t>
  </si>
  <si>
    <t>Std 190</t>
  </si>
  <si>
    <t>-</t>
  </si>
  <si>
    <t>n</t>
  </si>
  <si>
    <t>x</t>
  </si>
  <si>
    <t>min</t>
  </si>
  <si>
    <t>max</t>
  </si>
  <si>
    <t>s</t>
  </si>
  <si>
    <t>v</t>
  </si>
  <si>
    <t>9 DAP d</t>
  </si>
  <si>
    <t>8 DT d art</t>
  </si>
  <si>
    <t>1-2</t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</si>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</sst>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00"/>
  </numFmts>
  <fonts count="3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right"/>
    </xf>
    <xf numFmtId="0" fontId="1" fillId="0" borderId="0" xfId="0" applyFont="1" applyFill="1" applyBorder="1"/>
    <xf numFmtId="2" fontId="1" fillId="0" borderId="0" xfId="0" applyNumberFormat="1" applyFont="1" applyBorder="1"/>
    <xf numFmtId="172" fontId="1" fillId="0" borderId="0" xfId="0" applyNumberFormat="1" applyFont="1" applyBorder="1"/>
    <xf numFmtId="16" fontId="1" fillId="0" borderId="0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tabSelected="1" workbookViewId="0">
      <selection activeCell="AA30" sqref="AA30"/>
    </sheetView>
  </sheetViews>
  <sheetFormatPr baseColWidth="10" defaultRowHeight="13" x14ac:dyDescent="0.2"/>
  <cols>
    <col min="1" max="1" width="9.6640625" style="3" bestFit="1" customWidth="1"/>
    <col min="2" max="2" width="8.6640625" style="3" bestFit="1" customWidth="1"/>
    <col min="3" max="3" width="6.6640625" style="3" bestFit="1" customWidth="1"/>
    <col min="4" max="4" width="8.6640625" style="3" bestFit="1" customWidth="1"/>
    <col min="5" max="7" width="6.1640625" style="3" bestFit="1" customWidth="1"/>
    <col min="8" max="8" width="5.6640625" style="3" bestFit="1" customWidth="1"/>
    <col min="9" max="9" width="5.83203125" style="3" bestFit="1" customWidth="1"/>
    <col min="10" max="10" width="6.6640625" style="3" bestFit="1" customWidth="1"/>
    <col min="11" max="12" width="5.6640625" style="3" bestFit="1" customWidth="1"/>
    <col min="13" max="13" width="6.1640625" style="3" bestFit="1" customWidth="1"/>
    <col min="14" max="15" width="5.6640625" style="3" bestFit="1" customWidth="1"/>
    <col min="16" max="16" width="6.1640625" style="3" bestFit="1" customWidth="1"/>
    <col min="17" max="17" width="7.6640625" style="3" bestFit="1" customWidth="1"/>
    <col min="18" max="24" width="5.6640625" style="3" bestFit="1" customWidth="1"/>
    <col min="25" max="27" width="6.1640625" style="3" bestFit="1" customWidth="1"/>
    <col min="28" max="29" width="7.1640625" style="3" bestFit="1" customWidth="1"/>
    <col min="30" max="30" width="8.6640625" style="3" bestFit="1" customWidth="1"/>
    <col min="31" max="32" width="7.6640625" style="3" bestFit="1" customWidth="1"/>
    <col min="33" max="16384" width="10.83203125" style="3"/>
  </cols>
  <sheetData>
    <row r="1" spans="1:32" x14ac:dyDescent="0.2">
      <c r="A1" s="1" t="s">
        <v>0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14</v>
      </c>
      <c r="K1" s="2" t="s">
        <v>15</v>
      </c>
      <c r="L1" s="2" t="s">
        <v>16</v>
      </c>
      <c r="M1" s="2" t="s">
        <v>17</v>
      </c>
      <c r="N1" s="2" t="s">
        <v>18</v>
      </c>
      <c r="O1" s="2" t="s">
        <v>19</v>
      </c>
      <c r="P1" s="2" t="s">
        <v>20</v>
      </c>
      <c r="Q1" s="2" t="s">
        <v>39</v>
      </c>
      <c r="R1" s="2" t="s">
        <v>40</v>
      </c>
      <c r="S1" s="2" t="s">
        <v>41</v>
      </c>
      <c r="T1" s="2" t="s">
        <v>42</v>
      </c>
      <c r="U1" s="2" t="s">
        <v>43</v>
      </c>
      <c r="V1" s="2" t="s">
        <v>44</v>
      </c>
      <c r="W1" s="2" t="s">
        <v>45</v>
      </c>
      <c r="X1" s="2" t="s">
        <v>46</v>
      </c>
      <c r="Y1" s="2" t="s">
        <v>47</v>
      </c>
      <c r="Z1" s="2" t="s">
        <v>48</v>
      </c>
      <c r="AA1" s="2" t="s">
        <v>49</v>
      </c>
      <c r="AB1" s="2" t="s">
        <v>50</v>
      </c>
      <c r="AC1" s="2" t="s">
        <v>51</v>
      </c>
      <c r="AD1" s="2" t="s">
        <v>52</v>
      </c>
      <c r="AE1" s="2" t="s">
        <v>53</v>
      </c>
      <c r="AF1" s="2" t="s">
        <v>54</v>
      </c>
    </row>
    <row r="2" spans="1:32" x14ac:dyDescent="0.2">
      <c r="A2" s="1" t="s">
        <v>1</v>
      </c>
      <c r="B2" s="2" t="s">
        <v>21</v>
      </c>
      <c r="C2" s="2" t="s">
        <v>22</v>
      </c>
      <c r="D2" s="2" t="s">
        <v>22</v>
      </c>
      <c r="E2" s="2" t="s">
        <v>23</v>
      </c>
      <c r="F2" s="2" t="s">
        <v>24</v>
      </c>
      <c r="G2" s="2" t="s">
        <v>24</v>
      </c>
      <c r="H2" s="2" t="s">
        <v>25</v>
      </c>
      <c r="I2" s="2" t="s">
        <v>26</v>
      </c>
      <c r="J2" s="2" t="s">
        <v>27</v>
      </c>
      <c r="K2" s="2" t="s">
        <v>27</v>
      </c>
      <c r="L2" s="2" t="s">
        <v>27</v>
      </c>
      <c r="M2" s="2" t="s">
        <v>28</v>
      </c>
      <c r="N2" s="2" t="s">
        <v>26</v>
      </c>
      <c r="O2" s="2" t="s">
        <v>29</v>
      </c>
      <c r="P2" s="2" t="s">
        <v>30</v>
      </c>
      <c r="Q2" s="2" t="s">
        <v>21</v>
      </c>
      <c r="R2" s="2" t="s">
        <v>27</v>
      </c>
      <c r="S2" s="2" t="s">
        <v>27</v>
      </c>
      <c r="T2" s="2" t="s">
        <v>27</v>
      </c>
      <c r="U2" s="2" t="s">
        <v>27</v>
      </c>
      <c r="V2" s="2" t="s">
        <v>27</v>
      </c>
      <c r="W2" s="2" t="s">
        <v>27</v>
      </c>
      <c r="X2" s="2" t="s">
        <v>27</v>
      </c>
      <c r="Y2" s="2" t="s">
        <v>55</v>
      </c>
      <c r="Z2" s="2" t="s">
        <v>55</v>
      </c>
      <c r="AA2" s="2" t="s">
        <v>55</v>
      </c>
      <c r="AB2" s="2" t="s">
        <v>56</v>
      </c>
      <c r="AC2" s="2" t="s">
        <v>56</v>
      </c>
      <c r="AD2" s="2" t="s">
        <v>57</v>
      </c>
      <c r="AE2" s="2" t="s">
        <v>21</v>
      </c>
      <c r="AF2" s="2" t="s">
        <v>21</v>
      </c>
    </row>
    <row r="3" spans="1:32" x14ac:dyDescent="0.2">
      <c r="A3" s="1" t="s">
        <v>2</v>
      </c>
      <c r="B3" s="2" t="s">
        <v>31</v>
      </c>
      <c r="C3" s="2" t="s">
        <v>32</v>
      </c>
      <c r="D3" s="2" t="s">
        <v>33</v>
      </c>
      <c r="E3" s="2">
        <v>12507</v>
      </c>
      <c r="F3" s="2">
        <v>17557</v>
      </c>
      <c r="G3" s="2">
        <v>11827</v>
      </c>
      <c r="H3" s="2">
        <v>383</v>
      </c>
      <c r="I3" s="2">
        <v>1576</v>
      </c>
      <c r="J3" s="2">
        <v>5881</v>
      </c>
      <c r="K3" s="2">
        <v>7045</v>
      </c>
      <c r="L3" s="2">
        <v>7158</v>
      </c>
      <c r="M3" s="2">
        <v>35670</v>
      </c>
      <c r="N3" s="2">
        <v>1662</v>
      </c>
      <c r="O3" s="2">
        <v>5098</v>
      </c>
      <c r="P3" s="2">
        <v>97880</v>
      </c>
      <c r="Q3" s="2" t="s">
        <v>58</v>
      </c>
      <c r="R3" s="2">
        <v>7591</v>
      </c>
      <c r="S3" s="2">
        <v>7621</v>
      </c>
      <c r="T3" s="2">
        <v>7851</v>
      </c>
      <c r="U3" s="2">
        <v>7850</v>
      </c>
      <c r="V3" s="2">
        <v>8281</v>
      </c>
      <c r="W3" s="2">
        <v>8304</v>
      </c>
      <c r="X3" s="2">
        <v>7446</v>
      </c>
      <c r="Y3" s="2">
        <v>89482</v>
      </c>
      <c r="Z3" s="2">
        <v>77927</v>
      </c>
      <c r="AA3" s="2">
        <v>92311</v>
      </c>
      <c r="AB3" s="2">
        <v>541427</v>
      </c>
      <c r="AC3" s="2">
        <v>521103</v>
      </c>
      <c r="AD3" s="2" t="s">
        <v>59</v>
      </c>
      <c r="AE3" s="2" t="s">
        <v>60</v>
      </c>
      <c r="AF3" s="2" t="s">
        <v>61</v>
      </c>
    </row>
    <row r="4" spans="1:32" x14ac:dyDescent="0.2">
      <c r="A4" s="1" t="s">
        <v>3</v>
      </c>
      <c r="B4" s="2" t="s">
        <v>34</v>
      </c>
      <c r="C4" s="2" t="s">
        <v>34</v>
      </c>
      <c r="D4" s="2" t="s">
        <v>34</v>
      </c>
      <c r="E4" s="2" t="s">
        <v>34</v>
      </c>
      <c r="F4" s="2" t="s">
        <v>35</v>
      </c>
      <c r="G4" s="2" t="s">
        <v>35</v>
      </c>
      <c r="H4" s="2" t="s">
        <v>34</v>
      </c>
      <c r="I4" s="2" t="s">
        <v>34</v>
      </c>
      <c r="J4" s="2" t="s">
        <v>35</v>
      </c>
      <c r="K4" s="2" t="s">
        <v>35</v>
      </c>
      <c r="L4" s="2" t="s">
        <v>35</v>
      </c>
      <c r="M4" s="2" t="s">
        <v>35</v>
      </c>
      <c r="N4" s="2" t="s">
        <v>35</v>
      </c>
      <c r="O4" s="2" t="s">
        <v>34</v>
      </c>
      <c r="P4" s="2" t="s">
        <v>34</v>
      </c>
      <c r="Q4" s="2" t="s">
        <v>34</v>
      </c>
      <c r="R4" s="2" t="s">
        <v>34</v>
      </c>
      <c r="S4" s="2" t="s">
        <v>35</v>
      </c>
      <c r="T4" s="2" t="s">
        <v>35</v>
      </c>
      <c r="U4" s="2" t="s">
        <v>35</v>
      </c>
      <c r="V4" s="2" t="s">
        <v>35</v>
      </c>
      <c r="W4" s="2" t="s">
        <v>35</v>
      </c>
      <c r="X4" s="2"/>
      <c r="Y4" s="2" t="s">
        <v>35</v>
      </c>
      <c r="Z4" s="2" t="s">
        <v>35</v>
      </c>
      <c r="AA4" s="2" t="s">
        <v>35</v>
      </c>
      <c r="AB4" s="2" t="s">
        <v>35</v>
      </c>
      <c r="AC4" s="2" t="s">
        <v>35</v>
      </c>
      <c r="AD4" s="2"/>
      <c r="AE4" s="2" t="s">
        <v>62</v>
      </c>
      <c r="AF4" s="2" t="s">
        <v>63</v>
      </c>
    </row>
    <row r="5" spans="1:32" x14ac:dyDescent="0.2">
      <c r="A5" s="1" t="s">
        <v>4</v>
      </c>
      <c r="B5" s="2" t="s">
        <v>36</v>
      </c>
      <c r="C5" s="2" t="s">
        <v>37</v>
      </c>
      <c r="D5" s="2" t="s">
        <v>37</v>
      </c>
      <c r="E5" s="2" t="s">
        <v>36</v>
      </c>
      <c r="F5" s="2" t="s">
        <v>36</v>
      </c>
      <c r="G5" s="2" t="s">
        <v>36</v>
      </c>
      <c r="H5" s="2" t="s">
        <v>37</v>
      </c>
      <c r="I5" s="2" t="s">
        <v>36</v>
      </c>
      <c r="J5" s="2" t="s">
        <v>36</v>
      </c>
      <c r="K5" s="2" t="s">
        <v>36</v>
      </c>
      <c r="L5" s="2" t="s">
        <v>36</v>
      </c>
      <c r="M5" s="2" t="s">
        <v>36</v>
      </c>
      <c r="N5" s="2"/>
      <c r="O5" s="2" t="s">
        <v>37</v>
      </c>
      <c r="P5" s="2" t="s">
        <v>36</v>
      </c>
      <c r="Q5" s="2" t="s">
        <v>36</v>
      </c>
      <c r="R5" s="2" t="s">
        <v>37</v>
      </c>
      <c r="S5" s="2" t="s">
        <v>37</v>
      </c>
      <c r="T5" s="2" t="s">
        <v>37</v>
      </c>
      <c r="U5" s="2" t="s">
        <v>37</v>
      </c>
      <c r="V5" s="2" t="s">
        <v>36</v>
      </c>
      <c r="W5" s="2" t="s">
        <v>36</v>
      </c>
      <c r="X5" s="2" t="s">
        <v>36</v>
      </c>
      <c r="Y5" s="2" t="s">
        <v>37</v>
      </c>
      <c r="Z5" s="2" t="s">
        <v>37</v>
      </c>
      <c r="AA5" s="2" t="s">
        <v>36</v>
      </c>
      <c r="AB5" s="2" t="s">
        <v>37</v>
      </c>
      <c r="AC5" s="2" t="s">
        <v>37</v>
      </c>
      <c r="AD5" s="2" t="s">
        <v>36</v>
      </c>
      <c r="AE5" s="2" t="s">
        <v>37</v>
      </c>
      <c r="AF5" s="2" t="s">
        <v>37</v>
      </c>
    </row>
    <row r="6" spans="1:32" x14ac:dyDescent="0.2">
      <c r="A6" s="1" t="s">
        <v>5</v>
      </c>
      <c r="B6" s="2"/>
      <c r="C6" s="2"/>
      <c r="D6" s="2"/>
      <c r="E6" s="2">
        <v>2</v>
      </c>
      <c r="F6" s="2"/>
      <c r="G6" s="2">
        <v>2</v>
      </c>
      <c r="H6" s="2"/>
      <c r="I6" s="2">
        <v>8</v>
      </c>
      <c r="J6" s="2">
        <v>3</v>
      </c>
      <c r="K6" s="2"/>
      <c r="L6" s="2"/>
      <c r="M6" s="2" t="s">
        <v>38</v>
      </c>
      <c r="N6" s="2">
        <v>2</v>
      </c>
      <c r="O6" s="2">
        <v>4</v>
      </c>
      <c r="P6" s="2"/>
      <c r="Q6" s="2" t="s">
        <v>38</v>
      </c>
      <c r="R6" s="2" t="s">
        <v>38</v>
      </c>
      <c r="S6" s="2" t="s">
        <v>38</v>
      </c>
      <c r="T6" s="2" t="s">
        <v>38</v>
      </c>
      <c r="U6" s="2" t="s">
        <v>38</v>
      </c>
      <c r="V6" s="2" t="s">
        <v>38</v>
      </c>
      <c r="W6" s="2"/>
      <c r="X6" s="2"/>
      <c r="Y6" s="2" t="s">
        <v>38</v>
      </c>
      <c r="Z6" s="2">
        <v>12</v>
      </c>
      <c r="AA6" s="2">
        <v>23</v>
      </c>
      <c r="AB6" s="2">
        <v>4</v>
      </c>
      <c r="AC6" s="2"/>
      <c r="AD6" s="2"/>
      <c r="AE6" s="2" t="s">
        <v>38</v>
      </c>
      <c r="AF6" s="2"/>
    </row>
    <row r="7" spans="1:32" x14ac:dyDescent="0.2">
      <c r="A7" s="4">
        <v>1</v>
      </c>
      <c r="B7" s="2">
        <v>321</v>
      </c>
      <c r="C7" s="2">
        <v>317</v>
      </c>
      <c r="D7" s="2">
        <v>329</v>
      </c>
      <c r="E7" s="2">
        <v>299</v>
      </c>
      <c r="F7" s="2">
        <v>342.5</v>
      </c>
      <c r="G7" s="2">
        <v>325</v>
      </c>
      <c r="H7" s="2">
        <v>335</v>
      </c>
      <c r="I7" s="2">
        <v>318</v>
      </c>
      <c r="J7" s="2">
        <v>335</v>
      </c>
      <c r="K7" s="2">
        <v>320</v>
      </c>
      <c r="L7" s="2">
        <v>327</v>
      </c>
      <c r="M7" s="2">
        <v>340</v>
      </c>
      <c r="N7" s="2">
        <v>327</v>
      </c>
      <c r="O7" s="2">
        <v>315</v>
      </c>
      <c r="P7" s="2">
        <v>347</v>
      </c>
      <c r="Q7" s="2">
        <v>340</v>
      </c>
      <c r="R7" s="2">
        <v>333</v>
      </c>
      <c r="S7" s="2">
        <v>335</v>
      </c>
      <c r="T7" s="2">
        <v>332</v>
      </c>
      <c r="U7" s="2">
        <v>335</v>
      </c>
      <c r="V7" s="2">
        <v>340</v>
      </c>
      <c r="W7" s="2">
        <v>337</v>
      </c>
      <c r="X7" s="2">
        <v>317</v>
      </c>
      <c r="Y7" s="2">
        <v>328</v>
      </c>
      <c r="Z7" s="2">
        <v>328</v>
      </c>
      <c r="AA7" s="2">
        <v>331</v>
      </c>
      <c r="AB7" s="5" t="s">
        <v>64</v>
      </c>
      <c r="AC7" s="5" t="s">
        <v>64</v>
      </c>
      <c r="AD7" s="2">
        <v>326</v>
      </c>
      <c r="AE7" s="2">
        <v>326</v>
      </c>
      <c r="AF7" s="2">
        <v>333</v>
      </c>
    </row>
    <row r="8" spans="1:32" x14ac:dyDescent="0.2">
      <c r="A8" s="4">
        <v>2</v>
      </c>
      <c r="B8" s="2">
        <v>293.5</v>
      </c>
      <c r="C8" s="2">
        <v>288.5</v>
      </c>
      <c r="D8" s="2">
        <v>299.5</v>
      </c>
      <c r="E8" s="2">
        <v>273</v>
      </c>
      <c r="F8" s="2">
        <v>305</v>
      </c>
      <c r="G8" s="2">
        <v>290</v>
      </c>
      <c r="H8" s="2">
        <v>305</v>
      </c>
      <c r="I8" s="2">
        <v>286</v>
      </c>
      <c r="J8" s="2">
        <v>298</v>
      </c>
      <c r="K8" s="2">
        <v>291</v>
      </c>
      <c r="L8" s="2">
        <v>295</v>
      </c>
      <c r="M8" s="2">
        <v>307</v>
      </c>
      <c r="N8" s="2">
        <v>291</v>
      </c>
      <c r="O8" s="2">
        <v>283</v>
      </c>
      <c r="P8" s="2">
        <v>308</v>
      </c>
      <c r="Q8" s="2">
        <v>300</v>
      </c>
      <c r="R8" s="2"/>
      <c r="S8" s="2"/>
      <c r="T8" s="2"/>
      <c r="U8" s="2"/>
      <c r="V8" s="2"/>
      <c r="W8" s="2"/>
      <c r="X8" s="2"/>
      <c r="Y8" s="2">
        <v>300</v>
      </c>
      <c r="Z8" s="2">
        <v>302</v>
      </c>
      <c r="AA8" s="2">
        <v>304</v>
      </c>
      <c r="AB8" s="5" t="s">
        <v>64</v>
      </c>
      <c r="AC8" s="5" t="s">
        <v>64</v>
      </c>
      <c r="AD8" s="2">
        <v>294</v>
      </c>
      <c r="AE8" s="2">
        <v>285</v>
      </c>
      <c r="AF8" s="2">
        <v>298</v>
      </c>
    </row>
    <row r="9" spans="1:32" x14ac:dyDescent="0.2">
      <c r="A9" s="4">
        <v>3</v>
      </c>
      <c r="B9" s="2">
        <v>28</v>
      </c>
      <c r="C9" s="2">
        <v>28.5</v>
      </c>
      <c r="D9" s="2">
        <v>31</v>
      </c>
      <c r="E9" s="2">
        <v>30</v>
      </c>
      <c r="F9" s="2">
        <v>31</v>
      </c>
      <c r="G9" s="2">
        <v>29</v>
      </c>
      <c r="H9" s="2">
        <v>30.5</v>
      </c>
      <c r="I9" s="2">
        <v>31</v>
      </c>
      <c r="J9" s="2">
        <v>35</v>
      </c>
      <c r="K9" s="2">
        <v>28.5</v>
      </c>
      <c r="L9" s="2">
        <v>33</v>
      </c>
      <c r="M9" s="2">
        <v>30</v>
      </c>
      <c r="N9" s="2">
        <v>30.5</v>
      </c>
      <c r="O9" s="2">
        <v>31.5</v>
      </c>
      <c r="P9" s="2">
        <v>32.700000000000003</v>
      </c>
      <c r="Q9" s="2">
        <v>33.700000000000003</v>
      </c>
      <c r="R9" s="2"/>
      <c r="S9" s="2"/>
      <c r="T9" s="2"/>
      <c r="U9" s="2"/>
      <c r="V9" s="2"/>
      <c r="W9" s="2"/>
      <c r="X9" s="2"/>
      <c r="Y9" s="2">
        <v>21</v>
      </c>
      <c r="Z9" s="2">
        <v>31.5</v>
      </c>
      <c r="AA9" s="2">
        <v>31</v>
      </c>
      <c r="AB9" s="5" t="s">
        <v>64</v>
      </c>
      <c r="AC9" s="5" t="s">
        <v>64</v>
      </c>
      <c r="AD9" s="2">
        <v>32</v>
      </c>
      <c r="AE9" s="2">
        <v>30</v>
      </c>
      <c r="AF9" s="2">
        <v>35.200000000000003</v>
      </c>
    </row>
    <row r="10" spans="1:32" x14ac:dyDescent="0.2">
      <c r="A10" s="4">
        <v>4</v>
      </c>
      <c r="B10" s="2">
        <v>98</v>
      </c>
      <c r="C10" s="2">
        <v>90</v>
      </c>
      <c r="D10" s="2">
        <v>99.5</v>
      </c>
      <c r="E10" s="2">
        <v>89</v>
      </c>
      <c r="F10" s="2">
        <v>97</v>
      </c>
      <c r="G10" s="2">
        <v>99</v>
      </c>
      <c r="H10" s="2">
        <v>94.5</v>
      </c>
      <c r="I10" s="2">
        <v>94.5</v>
      </c>
      <c r="J10" s="2">
        <v>97</v>
      </c>
      <c r="K10" s="2">
        <v>95</v>
      </c>
      <c r="L10" s="2">
        <v>98</v>
      </c>
      <c r="M10" s="2">
        <v>99</v>
      </c>
      <c r="N10" s="2">
        <v>97</v>
      </c>
      <c r="O10" s="2">
        <v>96</v>
      </c>
      <c r="P10" s="2">
        <v>99</v>
      </c>
      <c r="Q10" s="2">
        <v>104</v>
      </c>
      <c r="R10" s="2"/>
      <c r="S10" s="2"/>
      <c r="T10" s="2"/>
      <c r="U10" s="2"/>
      <c r="V10" s="2"/>
      <c r="W10" s="2"/>
      <c r="X10" s="2"/>
      <c r="Y10" s="2">
        <v>95</v>
      </c>
      <c r="Z10" s="2">
        <v>94</v>
      </c>
      <c r="AA10" s="2">
        <v>102</v>
      </c>
      <c r="AB10" s="5" t="s">
        <v>64</v>
      </c>
      <c r="AC10" s="5" t="s">
        <v>64</v>
      </c>
      <c r="AD10" s="2">
        <v>99</v>
      </c>
      <c r="AE10" s="2">
        <v>97</v>
      </c>
      <c r="AF10" s="2">
        <v>104</v>
      </c>
    </row>
    <row r="11" spans="1:32" x14ac:dyDescent="0.2">
      <c r="A11" s="4">
        <v>5</v>
      </c>
      <c r="B11" s="2">
        <v>74</v>
      </c>
      <c r="C11" s="2">
        <v>70</v>
      </c>
      <c r="D11" s="2">
        <v>68</v>
      </c>
      <c r="E11" s="2">
        <v>70</v>
      </c>
      <c r="F11" s="2">
        <v>74</v>
      </c>
      <c r="G11" s="2">
        <v>72</v>
      </c>
      <c r="H11" s="2">
        <v>79</v>
      </c>
      <c r="I11" s="2">
        <v>72</v>
      </c>
      <c r="J11" s="2">
        <v>76</v>
      </c>
      <c r="K11" s="2">
        <v>69</v>
      </c>
      <c r="L11" s="2">
        <v>71</v>
      </c>
      <c r="M11" s="2">
        <v>78</v>
      </c>
      <c r="N11" s="2">
        <v>76</v>
      </c>
      <c r="O11" s="2">
        <v>70</v>
      </c>
      <c r="P11" s="2">
        <v>78</v>
      </c>
      <c r="Q11" s="2">
        <v>79</v>
      </c>
      <c r="R11" s="2"/>
      <c r="S11" s="2"/>
      <c r="T11" s="2"/>
      <c r="U11" s="2"/>
      <c r="V11" s="2"/>
      <c r="W11" s="2"/>
      <c r="X11" s="2"/>
      <c r="Y11" s="2">
        <v>67</v>
      </c>
      <c r="Z11" s="2">
        <v>74</v>
      </c>
      <c r="AA11" s="2">
        <v>72</v>
      </c>
      <c r="AB11" s="5" t="s">
        <v>64</v>
      </c>
      <c r="AC11" s="5" t="s">
        <v>64</v>
      </c>
      <c r="AD11" s="2">
        <v>75</v>
      </c>
      <c r="AE11" s="2">
        <v>72</v>
      </c>
      <c r="AF11" s="2">
        <v>75.5</v>
      </c>
    </row>
    <row r="12" spans="1:32" x14ac:dyDescent="0.2">
      <c r="A12" s="4">
        <v>6</v>
      </c>
      <c r="B12" s="2">
        <v>46</v>
      </c>
      <c r="C12" s="2">
        <v>44</v>
      </c>
      <c r="D12" s="2">
        <v>47.5</v>
      </c>
      <c r="E12" s="2">
        <v>44</v>
      </c>
      <c r="F12" s="2">
        <v>46.5</v>
      </c>
      <c r="G12" s="2">
        <v>42.5</v>
      </c>
      <c r="H12" s="2">
        <v>46.5</v>
      </c>
      <c r="I12" s="2">
        <v>43</v>
      </c>
      <c r="J12" s="2">
        <v>48</v>
      </c>
      <c r="K12" s="2">
        <v>48</v>
      </c>
      <c r="L12" s="2">
        <v>51</v>
      </c>
      <c r="M12" s="2">
        <v>48</v>
      </c>
      <c r="N12" s="2">
        <v>45</v>
      </c>
      <c r="O12" s="2">
        <v>47</v>
      </c>
      <c r="P12" s="2">
        <v>47</v>
      </c>
      <c r="Q12" s="2">
        <v>46.5</v>
      </c>
      <c r="R12" s="2"/>
      <c r="S12" s="2"/>
      <c r="T12" s="2"/>
      <c r="U12" s="2"/>
      <c r="V12" s="2"/>
      <c r="W12" s="2"/>
      <c r="X12" s="2"/>
      <c r="Y12" s="2">
        <v>48</v>
      </c>
      <c r="Z12" s="2">
        <v>47</v>
      </c>
      <c r="AA12" s="2">
        <v>46</v>
      </c>
      <c r="AB12" s="5" t="s">
        <v>64</v>
      </c>
      <c r="AC12" s="5" t="s">
        <v>64</v>
      </c>
      <c r="AD12" s="2">
        <v>47.5</v>
      </c>
      <c r="AE12" s="2">
        <v>46.2</v>
      </c>
      <c r="AF12" s="2">
        <v>47</v>
      </c>
    </row>
    <row r="13" spans="1:32" x14ac:dyDescent="0.2">
      <c r="A13" s="4">
        <v>7</v>
      </c>
      <c r="B13" s="2">
        <v>76</v>
      </c>
      <c r="C13" s="2">
        <v>74</v>
      </c>
      <c r="D13" s="2">
        <v>77</v>
      </c>
      <c r="E13" s="2">
        <v>72</v>
      </c>
      <c r="F13" s="2">
        <v>78</v>
      </c>
      <c r="G13" s="2">
        <v>74</v>
      </c>
      <c r="H13" s="2">
        <v>75</v>
      </c>
      <c r="I13" s="2">
        <v>74.5</v>
      </c>
      <c r="J13" s="2">
        <v>77.5</v>
      </c>
      <c r="K13" s="2">
        <v>75</v>
      </c>
      <c r="L13" s="2">
        <v>82</v>
      </c>
      <c r="M13" s="2">
        <v>77</v>
      </c>
      <c r="N13" s="2">
        <v>78</v>
      </c>
      <c r="O13" s="2">
        <v>70</v>
      </c>
      <c r="P13" s="2">
        <v>76</v>
      </c>
      <c r="Q13" s="2">
        <v>81</v>
      </c>
      <c r="R13" s="2"/>
      <c r="S13" s="2"/>
      <c r="T13" s="2"/>
      <c r="U13" s="2"/>
      <c r="V13" s="2"/>
      <c r="W13" s="2"/>
      <c r="X13" s="2"/>
      <c r="Y13" s="2">
        <v>75</v>
      </c>
      <c r="Z13" s="2">
        <v>79</v>
      </c>
      <c r="AA13" s="2">
        <v>76</v>
      </c>
      <c r="AB13" s="5" t="s">
        <v>64</v>
      </c>
      <c r="AC13" s="5" t="s">
        <v>64</v>
      </c>
      <c r="AD13" s="2">
        <v>77</v>
      </c>
      <c r="AE13" s="2">
        <v>75</v>
      </c>
      <c r="AF13" s="2">
        <v>79</v>
      </c>
    </row>
    <row r="14" spans="1:32" x14ac:dyDescent="0.2">
      <c r="A14" s="4">
        <v>8</v>
      </c>
      <c r="B14" s="2">
        <v>49</v>
      </c>
      <c r="C14" s="2">
        <v>51.5</v>
      </c>
      <c r="D14" s="2">
        <v>55</v>
      </c>
      <c r="E14" s="2">
        <v>50</v>
      </c>
      <c r="F14" s="2">
        <v>53</v>
      </c>
      <c r="G14" s="2">
        <v>53.5</v>
      </c>
      <c r="H14" s="2">
        <v>49</v>
      </c>
      <c r="I14" s="2">
        <v>50</v>
      </c>
      <c r="J14" s="2">
        <v>55</v>
      </c>
      <c r="K14" s="2">
        <v>49</v>
      </c>
      <c r="L14" s="2">
        <v>51</v>
      </c>
      <c r="M14" s="2">
        <v>51</v>
      </c>
      <c r="N14" s="2">
        <v>50</v>
      </c>
      <c r="O14" s="2">
        <v>51</v>
      </c>
      <c r="P14" s="2">
        <v>53</v>
      </c>
      <c r="Q14" s="2">
        <v>50</v>
      </c>
      <c r="R14" s="2"/>
      <c r="S14" s="2"/>
      <c r="T14" s="2"/>
      <c r="U14" s="2"/>
      <c r="V14" s="2"/>
      <c r="W14" s="2"/>
      <c r="X14" s="2"/>
      <c r="Y14" s="2">
        <v>51</v>
      </c>
      <c r="Z14" s="2">
        <v>50</v>
      </c>
      <c r="AA14" s="2">
        <v>52</v>
      </c>
      <c r="AB14" s="5" t="s">
        <v>64</v>
      </c>
      <c r="AC14" s="5" t="s">
        <v>64</v>
      </c>
      <c r="AD14" s="2">
        <v>49</v>
      </c>
      <c r="AE14" s="2">
        <v>51</v>
      </c>
      <c r="AF14" s="2">
        <v>54.3</v>
      </c>
    </row>
    <row r="15" spans="1:32" x14ac:dyDescent="0.2">
      <c r="A15" s="4">
        <v>9</v>
      </c>
      <c r="B15" s="2">
        <v>100</v>
      </c>
      <c r="C15" s="2">
        <v>95.5</v>
      </c>
      <c r="D15" s="2">
        <v>98</v>
      </c>
      <c r="E15" s="2">
        <v>85.5</v>
      </c>
      <c r="F15" s="2">
        <v>101</v>
      </c>
      <c r="G15" s="2">
        <v>95.5</v>
      </c>
      <c r="H15" s="2">
        <v>94.5</v>
      </c>
      <c r="I15" s="2">
        <v>92</v>
      </c>
      <c r="J15" s="2">
        <v>104</v>
      </c>
      <c r="K15" s="2">
        <v>99</v>
      </c>
      <c r="L15" s="2">
        <v>108</v>
      </c>
      <c r="M15" s="2">
        <v>103</v>
      </c>
      <c r="N15" s="2">
        <v>98.5</v>
      </c>
      <c r="O15" s="2">
        <v>97</v>
      </c>
      <c r="P15" s="2">
        <v>99</v>
      </c>
      <c r="Q15" s="2">
        <v>102</v>
      </c>
      <c r="R15" s="2"/>
      <c r="S15" s="2"/>
      <c r="T15" s="2"/>
      <c r="U15" s="2"/>
      <c r="V15" s="2"/>
      <c r="W15" s="2"/>
      <c r="X15" s="2"/>
      <c r="Y15" s="2">
        <v>100</v>
      </c>
      <c r="Z15" s="2">
        <v>98</v>
      </c>
      <c r="AA15" s="2">
        <v>99</v>
      </c>
      <c r="AB15" s="5" t="s">
        <v>64</v>
      </c>
      <c r="AC15" s="5" t="s">
        <v>64</v>
      </c>
      <c r="AD15" s="2">
        <v>97</v>
      </c>
      <c r="AE15" s="2">
        <v>95</v>
      </c>
      <c r="AF15" s="2">
        <v>108</v>
      </c>
    </row>
    <row r="16" spans="1:32" x14ac:dyDescent="0.2">
      <c r="B16" s="3" t="s">
        <v>65</v>
      </c>
      <c r="C16" s="3" t="s">
        <v>66</v>
      </c>
      <c r="D16" s="3" t="s">
        <v>67</v>
      </c>
      <c r="E16" s="6" t="s">
        <v>68</v>
      </c>
      <c r="F16" s="6" t="s">
        <v>69</v>
      </c>
      <c r="G16" s="6" t="s">
        <v>70</v>
      </c>
      <c r="I16" s="3" t="s">
        <v>66</v>
      </c>
      <c r="J16" s="3" t="s">
        <v>67</v>
      </c>
      <c r="K16" s="6" t="s">
        <v>68</v>
      </c>
    </row>
    <row r="17" spans="1:24" x14ac:dyDescent="0.2">
      <c r="A17" s="4">
        <v>1</v>
      </c>
      <c r="B17" s="3">
        <f>COUNT($B7:$AF7)</f>
        <v>29</v>
      </c>
      <c r="C17" s="3">
        <f>AVERAGE($B7:$AF7)</f>
        <v>328.91379310344826</v>
      </c>
      <c r="D17" s="3">
        <f>MIN($B7:$AF7)</f>
        <v>299</v>
      </c>
      <c r="E17" s="3">
        <f>MAX($B7:$AF7)</f>
        <v>347</v>
      </c>
      <c r="F17" s="3">
        <f>STDEV($B7:$AF7)</f>
        <v>10.028592129432832</v>
      </c>
      <c r="G17" s="7">
        <f>100*F17/C17</f>
        <v>3.049003215951692</v>
      </c>
      <c r="H17" s="4">
        <v>1</v>
      </c>
      <c r="I17" s="8">
        <f>LOG10(C17)</f>
        <v>2.5170820861403387</v>
      </c>
      <c r="J17" s="8">
        <f>LOG10(D17)-$I17</f>
        <v>-4.141089781590912E-2</v>
      </c>
      <c r="K17" s="8">
        <f>LOG10(E17)-$I17</f>
        <v>2.3247388650534884E-2</v>
      </c>
    </row>
    <row r="18" spans="1:24" x14ac:dyDescent="0.2">
      <c r="A18" s="4">
        <v>2</v>
      </c>
      <c r="B18" s="3">
        <f t="shared" ref="B18:B25" si="0">COUNT($B8:$AF8)</f>
        <v>22</v>
      </c>
      <c r="C18" s="3">
        <f t="shared" ref="C18:C25" si="1">AVERAGE($B8:$AF8)</f>
        <v>295.29545454545456</v>
      </c>
      <c r="D18" s="3">
        <f t="shared" ref="D18:D25" si="2">MIN($B8:$AF8)</f>
        <v>273</v>
      </c>
      <c r="E18" s="3">
        <f t="shared" ref="E18:E25" si="3">MAX($B8:$AF8)</f>
        <v>308</v>
      </c>
      <c r="F18" s="3">
        <f t="shared" ref="F18:F25" si="4">STDEV($B8:$AF8)</f>
        <v>8.8393857399561568</v>
      </c>
      <c r="G18" s="7">
        <f t="shared" ref="G18:G25" si="5">100*F18/C18</f>
        <v>2.9934039294856527</v>
      </c>
      <c r="H18" s="4">
        <v>2</v>
      </c>
      <c r="I18" s="8">
        <f t="shared" ref="I18:I25" si="6">LOG10(C18)</f>
        <v>2.4702567619633173</v>
      </c>
      <c r="J18" s="8">
        <f t="shared" ref="J18:J25" si="7">LOG10(D18)-$I18</f>
        <v>-3.4094114922561314E-2</v>
      </c>
      <c r="K18" s="8">
        <f t="shared" ref="K18:K25" si="8">LOG10(E18)-$I18</f>
        <v>1.8293954537127011E-2</v>
      </c>
    </row>
    <row r="19" spans="1:24" x14ac:dyDescent="0.2">
      <c r="A19" s="4">
        <v>3</v>
      </c>
      <c r="B19" s="3">
        <f t="shared" si="0"/>
        <v>22</v>
      </c>
      <c r="C19" s="3">
        <f t="shared" si="1"/>
        <v>30.663636363636364</v>
      </c>
      <c r="D19" s="3">
        <f t="shared" si="2"/>
        <v>21</v>
      </c>
      <c r="E19" s="3">
        <f t="shared" si="3"/>
        <v>35.200000000000003</v>
      </c>
      <c r="F19" s="3">
        <f t="shared" si="4"/>
        <v>2.8935964530149043</v>
      </c>
      <c r="G19" s="7">
        <f t="shared" si="5"/>
        <v>9.4365730753524897</v>
      </c>
      <c r="H19" s="4">
        <v>3</v>
      </c>
      <c r="I19" s="8">
        <f t="shared" si="6"/>
        <v>1.4866236560309765</v>
      </c>
      <c r="J19" s="8">
        <f t="shared" si="7"/>
        <v>-0.16440436129705716</v>
      </c>
      <c r="K19" s="8">
        <f t="shared" si="8"/>
        <v>5.9919007447154504E-2</v>
      </c>
    </row>
    <row r="20" spans="1:24" x14ac:dyDescent="0.2">
      <c r="A20" s="4">
        <v>4</v>
      </c>
      <c r="B20" s="3">
        <f t="shared" si="0"/>
        <v>22</v>
      </c>
      <c r="C20" s="3">
        <f t="shared" si="1"/>
        <v>97.159090909090907</v>
      </c>
      <c r="D20" s="3">
        <f t="shared" si="2"/>
        <v>89</v>
      </c>
      <c r="E20" s="3">
        <f t="shared" si="3"/>
        <v>104</v>
      </c>
      <c r="F20" s="3">
        <f t="shared" si="4"/>
        <v>3.7173542935430497</v>
      </c>
      <c r="G20" s="7">
        <f t="shared" si="5"/>
        <v>3.8260488635296888</v>
      </c>
      <c r="H20" s="4">
        <v>4</v>
      </c>
      <c r="I20" s="8">
        <f t="shared" si="6"/>
        <v>1.9874834425780039</v>
      </c>
      <c r="J20" s="8">
        <f t="shared" si="7"/>
        <v>-3.8093435933091113E-2</v>
      </c>
      <c r="K20" s="8">
        <f t="shared" si="8"/>
        <v>2.9549896720776347E-2</v>
      </c>
    </row>
    <row r="21" spans="1:24" x14ac:dyDescent="0.2">
      <c r="A21" s="4">
        <v>5</v>
      </c>
      <c r="B21" s="3">
        <f t="shared" si="0"/>
        <v>22</v>
      </c>
      <c r="C21" s="3">
        <f t="shared" si="1"/>
        <v>73.25</v>
      </c>
      <c r="D21" s="3">
        <f t="shared" si="2"/>
        <v>67</v>
      </c>
      <c r="E21" s="3">
        <f t="shared" si="3"/>
        <v>79</v>
      </c>
      <c r="F21" s="3">
        <f t="shared" si="4"/>
        <v>3.5447815434066157</v>
      </c>
      <c r="G21" s="7">
        <f t="shared" si="5"/>
        <v>4.8392922094288267</v>
      </c>
      <c r="H21" s="4">
        <v>5</v>
      </c>
      <c r="I21" s="8">
        <f t="shared" si="6"/>
        <v>1.8648076290261471</v>
      </c>
      <c r="J21" s="8">
        <f t="shared" si="7"/>
        <v>-3.8732826325320602E-2</v>
      </c>
      <c r="K21" s="8">
        <f t="shared" si="8"/>
        <v>3.281946226429433E-2</v>
      </c>
    </row>
    <row r="22" spans="1:24" x14ac:dyDescent="0.2">
      <c r="A22" s="4">
        <v>6</v>
      </c>
      <c r="B22" s="3">
        <f t="shared" si="0"/>
        <v>22</v>
      </c>
      <c r="C22" s="3">
        <f t="shared" si="1"/>
        <v>46.463636363636368</v>
      </c>
      <c r="D22" s="3">
        <f t="shared" si="2"/>
        <v>42.5</v>
      </c>
      <c r="E22" s="3">
        <f t="shared" si="3"/>
        <v>51</v>
      </c>
      <c r="F22" s="3">
        <f t="shared" si="4"/>
        <v>1.900011392082503</v>
      </c>
      <c r="G22" s="7">
        <f t="shared" si="5"/>
        <v>4.0892438491308019</v>
      </c>
      <c r="H22" s="4">
        <v>6</v>
      </c>
      <c r="I22" s="8">
        <f t="shared" si="6"/>
        <v>1.667113195797012</v>
      </c>
      <c r="J22" s="8">
        <f t="shared" si="7"/>
        <v>-3.8724265746700404E-2</v>
      </c>
      <c r="K22" s="8">
        <f t="shared" si="8"/>
        <v>4.0456980300924261E-2</v>
      </c>
    </row>
    <row r="23" spans="1:24" x14ac:dyDescent="0.2">
      <c r="A23" s="4">
        <v>7</v>
      </c>
      <c r="B23" s="3">
        <f t="shared" si="0"/>
        <v>22</v>
      </c>
      <c r="C23" s="3">
        <f t="shared" si="1"/>
        <v>76.272727272727266</v>
      </c>
      <c r="D23" s="3">
        <f t="shared" si="2"/>
        <v>70</v>
      </c>
      <c r="E23" s="3">
        <f t="shared" si="3"/>
        <v>82</v>
      </c>
      <c r="F23" s="3">
        <f t="shared" si="4"/>
        <v>2.7330746366861209</v>
      </c>
      <c r="G23" s="7">
        <f t="shared" si="5"/>
        <v>3.5832921339150579</v>
      </c>
      <c r="H23" s="4">
        <v>7</v>
      </c>
      <c r="I23" s="8">
        <f t="shared" si="6"/>
        <v>1.8823692756704753</v>
      </c>
      <c r="J23" s="8">
        <f t="shared" si="7"/>
        <v>-3.7271235656218371E-2</v>
      </c>
      <c r="K23" s="8">
        <f t="shared" si="8"/>
        <v>3.1444576713241412E-2</v>
      </c>
    </row>
    <row r="24" spans="1:24" x14ac:dyDescent="0.2">
      <c r="A24" s="4" t="s">
        <v>72</v>
      </c>
      <c r="B24" s="3">
        <f t="shared" si="0"/>
        <v>22</v>
      </c>
      <c r="C24" s="3">
        <f t="shared" si="1"/>
        <v>51.286363636363632</v>
      </c>
      <c r="D24" s="3">
        <f t="shared" si="2"/>
        <v>49</v>
      </c>
      <c r="E24" s="3">
        <f t="shared" si="3"/>
        <v>55</v>
      </c>
      <c r="F24" s="3">
        <f t="shared" si="4"/>
        <v>1.9221256721575466</v>
      </c>
      <c r="G24" s="7">
        <f t="shared" si="5"/>
        <v>3.7478299022836152</v>
      </c>
      <c r="H24" s="4">
        <v>8</v>
      </c>
      <c r="I24" s="8">
        <f t="shared" si="6"/>
        <v>1.7100019073198554</v>
      </c>
      <c r="J24" s="8">
        <f t="shared" si="7"/>
        <v>-1.9805827291341727E-2</v>
      </c>
      <c r="K24" s="8">
        <f t="shared" si="8"/>
        <v>3.0360782174388534E-2</v>
      </c>
    </row>
    <row r="25" spans="1:24" x14ac:dyDescent="0.2">
      <c r="A25" s="4" t="s">
        <v>71</v>
      </c>
      <c r="B25" s="3">
        <f t="shared" si="0"/>
        <v>22</v>
      </c>
      <c r="C25" s="3">
        <f t="shared" si="1"/>
        <v>98.61363636363636</v>
      </c>
      <c r="D25" s="3">
        <f t="shared" si="2"/>
        <v>85.5</v>
      </c>
      <c r="E25" s="3">
        <f t="shared" si="3"/>
        <v>108</v>
      </c>
      <c r="F25" s="3">
        <f t="shared" si="4"/>
        <v>4.9615949292968526</v>
      </c>
      <c r="G25" s="7">
        <f t="shared" si="5"/>
        <v>5.0313477042881196</v>
      </c>
      <c r="H25" s="4">
        <v>9</v>
      </c>
      <c r="I25" s="8">
        <f t="shared" si="6"/>
        <v>1.9939369736430244</v>
      </c>
      <c r="J25" s="8">
        <f t="shared" si="7"/>
        <v>-6.1970858914851767E-2</v>
      </c>
      <c r="K25" s="8">
        <f t="shared" si="8"/>
        <v>3.9486781843925511E-2</v>
      </c>
    </row>
    <row r="27" spans="1:24" x14ac:dyDescent="0.2">
      <c r="X27" s="3" t="s">
        <v>74</v>
      </c>
    </row>
    <row r="28" spans="1:24" x14ac:dyDescent="0.2">
      <c r="A28" s="4">
        <v>1</v>
      </c>
      <c r="B28" s="2">
        <v>321</v>
      </c>
      <c r="C28" s="2">
        <v>317</v>
      </c>
      <c r="D28" s="2">
        <v>329</v>
      </c>
      <c r="E28" s="2">
        <v>299</v>
      </c>
      <c r="F28" s="2">
        <v>342.5</v>
      </c>
      <c r="G28" s="2">
        <v>325</v>
      </c>
      <c r="H28" s="2">
        <v>335</v>
      </c>
      <c r="I28" s="2">
        <v>318</v>
      </c>
      <c r="J28" s="2">
        <v>335</v>
      </c>
      <c r="K28" s="2">
        <v>320</v>
      </c>
      <c r="L28" s="2">
        <v>327</v>
      </c>
      <c r="M28" s="2">
        <v>340</v>
      </c>
      <c r="N28" s="2">
        <v>327</v>
      </c>
      <c r="O28" s="2">
        <v>315</v>
      </c>
      <c r="P28" s="2">
        <v>347</v>
      </c>
      <c r="Q28" s="2">
        <v>340</v>
      </c>
      <c r="R28" s="2">
        <v>328</v>
      </c>
      <c r="S28" s="2">
        <v>328</v>
      </c>
      <c r="T28" s="2">
        <v>331</v>
      </c>
      <c r="U28" s="2">
        <v>326</v>
      </c>
      <c r="V28" s="2">
        <v>326</v>
      </c>
      <c r="W28" s="2">
        <v>333</v>
      </c>
    </row>
    <row r="29" spans="1:24" x14ac:dyDescent="0.2">
      <c r="A29" s="4">
        <v>2</v>
      </c>
      <c r="B29" s="2">
        <v>293.5</v>
      </c>
      <c r="C29" s="2">
        <v>288.5</v>
      </c>
      <c r="D29" s="2">
        <v>299.5</v>
      </c>
      <c r="E29" s="2">
        <v>273</v>
      </c>
      <c r="F29" s="2">
        <v>305</v>
      </c>
      <c r="G29" s="2">
        <v>290</v>
      </c>
      <c r="H29" s="2">
        <v>305</v>
      </c>
      <c r="I29" s="2">
        <v>286</v>
      </c>
      <c r="J29" s="2">
        <v>298</v>
      </c>
      <c r="K29" s="2">
        <v>291</v>
      </c>
      <c r="L29" s="2">
        <v>295</v>
      </c>
      <c r="M29" s="2">
        <v>307</v>
      </c>
      <c r="N29" s="2">
        <v>291</v>
      </c>
      <c r="O29" s="2">
        <v>283</v>
      </c>
      <c r="P29" s="2">
        <v>308</v>
      </c>
      <c r="Q29" s="2">
        <v>300</v>
      </c>
      <c r="R29" s="2">
        <v>300</v>
      </c>
      <c r="S29" s="2">
        <v>302</v>
      </c>
      <c r="T29" s="2">
        <v>304</v>
      </c>
      <c r="U29" s="2">
        <v>294</v>
      </c>
      <c r="V29" s="2">
        <v>285</v>
      </c>
      <c r="W29" s="2">
        <v>298</v>
      </c>
    </row>
    <row r="30" spans="1:24" x14ac:dyDescent="0.2">
      <c r="A30" s="9" t="s">
        <v>73</v>
      </c>
      <c r="B30" s="3">
        <f>B28-B29</f>
        <v>27.5</v>
      </c>
      <c r="C30" s="3">
        <f t="shared" ref="C30:W30" si="9">C28-C29</f>
        <v>28.5</v>
      </c>
      <c r="D30" s="3">
        <f t="shared" si="9"/>
        <v>29.5</v>
      </c>
      <c r="E30" s="3">
        <f t="shared" si="9"/>
        <v>26</v>
      </c>
      <c r="F30" s="3">
        <f t="shared" si="9"/>
        <v>37.5</v>
      </c>
      <c r="G30" s="3">
        <f t="shared" si="9"/>
        <v>35</v>
      </c>
      <c r="H30" s="3">
        <f t="shared" si="9"/>
        <v>30</v>
      </c>
      <c r="I30" s="3">
        <f t="shared" si="9"/>
        <v>32</v>
      </c>
      <c r="J30" s="3">
        <f t="shared" si="9"/>
        <v>37</v>
      </c>
      <c r="K30" s="3">
        <f t="shared" si="9"/>
        <v>29</v>
      </c>
      <c r="L30" s="3">
        <f t="shared" si="9"/>
        <v>32</v>
      </c>
      <c r="M30" s="3">
        <f t="shared" si="9"/>
        <v>33</v>
      </c>
      <c r="N30" s="3">
        <f t="shared" si="9"/>
        <v>36</v>
      </c>
      <c r="O30" s="3">
        <f t="shared" si="9"/>
        <v>32</v>
      </c>
      <c r="P30" s="3">
        <f t="shared" si="9"/>
        <v>39</v>
      </c>
      <c r="Q30" s="3">
        <f t="shared" si="9"/>
        <v>40</v>
      </c>
      <c r="R30" s="3">
        <f t="shared" si="9"/>
        <v>28</v>
      </c>
      <c r="S30" s="3">
        <f t="shared" si="9"/>
        <v>26</v>
      </c>
      <c r="T30" s="3">
        <f t="shared" si="9"/>
        <v>27</v>
      </c>
      <c r="U30" s="3">
        <f t="shared" si="9"/>
        <v>32</v>
      </c>
      <c r="V30" s="3">
        <f t="shared" si="9"/>
        <v>41</v>
      </c>
      <c r="W30" s="3">
        <f t="shared" si="9"/>
        <v>35</v>
      </c>
      <c r="X30" s="6">
        <f>AVERAGE(B30:W30)</f>
        <v>32.409090909090907</v>
      </c>
    </row>
    <row r="31" spans="1:24" x14ac:dyDescent="0.2">
      <c r="G31" s="3">
        <v>35</v>
      </c>
      <c r="L31" s="3">
        <v>32</v>
      </c>
      <c r="N31" s="3">
        <v>36</v>
      </c>
      <c r="R31" s="3">
        <v>28</v>
      </c>
      <c r="S31" s="3">
        <v>23</v>
      </c>
      <c r="U31" s="3">
        <v>32</v>
      </c>
      <c r="V31" s="6">
        <v>41</v>
      </c>
      <c r="X31" s="6">
        <f>AVERAGE(B31:W31)</f>
        <v>32.428571428571431</v>
      </c>
    </row>
  </sheetData>
  <phoneticPr fontId="2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2003-09-30T14:31:45Z</dcterms:created>
  <dcterms:modified xsi:type="dcterms:W3CDTF">2023-07-01T14:59:21Z</dcterms:modified>
</cp:coreProperties>
</file>